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REF Issue\"/>
    </mc:Choice>
  </mc:AlternateContent>
  <bookViews>
    <workbookView xWindow="0" yWindow="0" windowWidth="28800" windowHeight="12990"/>
  </bookViews>
  <sheets>
    <sheet name="8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L36" i="1" l="1"/>
  <c r="I36" i="1"/>
  <c r="H36" i="1"/>
  <c r="K35" i="1"/>
  <c r="J35" i="1"/>
  <c r="G35" i="1"/>
  <c r="E35" i="1"/>
  <c r="D35" i="1"/>
  <c r="B35" i="1"/>
  <c r="K34" i="1"/>
  <c r="J34" i="1"/>
  <c r="G34" i="1"/>
  <c r="F34" i="1"/>
  <c r="E34" i="1"/>
  <c r="D34" i="1"/>
  <c r="B34" i="1"/>
  <c r="K33" i="1"/>
  <c r="J33" i="1"/>
  <c r="G33" i="1"/>
  <c r="F33" i="1"/>
  <c r="E33" i="1"/>
  <c r="D33" i="1"/>
  <c r="B33" i="1"/>
  <c r="L32" i="1"/>
  <c r="I32" i="1"/>
  <c r="H32" i="1"/>
  <c r="K31" i="1"/>
  <c r="J31" i="1"/>
  <c r="G31" i="1"/>
  <c r="F31" i="1"/>
  <c r="E31" i="1"/>
  <c r="D31" i="1"/>
  <c r="B31" i="1"/>
  <c r="K30" i="1"/>
  <c r="J30" i="1"/>
  <c r="G30" i="1"/>
  <c r="E30" i="1"/>
  <c r="D30" i="1"/>
  <c r="C30" i="1" s="1"/>
  <c r="A30" i="1" s="1"/>
  <c r="K29" i="1"/>
  <c r="J29" i="1"/>
  <c r="G29" i="1"/>
  <c r="E29" i="1"/>
  <c r="D29" i="1"/>
  <c r="B29" i="1"/>
  <c r="K28" i="1"/>
  <c r="J28" i="1"/>
  <c r="G28" i="1"/>
  <c r="E28" i="1"/>
  <c r="D28" i="1"/>
  <c r="B28" i="1"/>
  <c r="K27" i="1"/>
  <c r="J27" i="1"/>
  <c r="G27" i="1"/>
  <c r="F27" i="1"/>
  <c r="F32" i="1" s="1"/>
  <c r="E27" i="1"/>
  <c r="D27" i="1"/>
  <c r="B27" i="1"/>
  <c r="L26" i="1"/>
  <c r="I26" i="1"/>
  <c r="H26" i="1"/>
  <c r="F26" i="1"/>
  <c r="K25" i="1"/>
  <c r="K26" i="1" s="1"/>
  <c r="J25" i="1"/>
  <c r="J26" i="1" s="1"/>
  <c r="G25" i="1"/>
  <c r="G26" i="1" s="1"/>
  <c r="E25" i="1"/>
  <c r="E26" i="1" s="1"/>
  <c r="D25" i="1"/>
  <c r="D26" i="1" s="1"/>
  <c r="B25" i="1"/>
  <c r="B26" i="1" s="1"/>
  <c r="L24" i="1"/>
  <c r="H24" i="1"/>
  <c r="K23" i="1"/>
  <c r="J23" i="1"/>
  <c r="I23" i="1"/>
  <c r="I24" i="1" s="1"/>
  <c r="G23" i="1"/>
  <c r="F23" i="1"/>
  <c r="E23" i="1"/>
  <c r="D23" i="1"/>
  <c r="B23" i="1"/>
  <c r="K22" i="1"/>
  <c r="J22" i="1"/>
  <c r="G22" i="1"/>
  <c r="F22" i="1"/>
  <c r="E22" i="1"/>
  <c r="D22" i="1"/>
  <c r="B22" i="1"/>
  <c r="K21" i="1"/>
  <c r="J21" i="1"/>
  <c r="G21" i="1"/>
  <c r="F21" i="1"/>
  <c r="E21" i="1"/>
  <c r="D21" i="1"/>
  <c r="B21" i="1"/>
  <c r="K20" i="1"/>
  <c r="J20" i="1"/>
  <c r="G20" i="1"/>
  <c r="F20" i="1"/>
  <c r="E20" i="1"/>
  <c r="D20" i="1"/>
  <c r="B20" i="1"/>
  <c r="K19" i="1"/>
  <c r="J19" i="1"/>
  <c r="G19" i="1"/>
  <c r="F19" i="1"/>
  <c r="E19" i="1"/>
  <c r="D19" i="1"/>
  <c r="C19" i="1" s="1"/>
  <c r="B19" i="1"/>
  <c r="K18" i="1"/>
  <c r="J18" i="1"/>
  <c r="G18" i="1"/>
  <c r="F18" i="1"/>
  <c r="E18" i="1"/>
  <c r="D18" i="1"/>
  <c r="B18" i="1"/>
  <c r="L17" i="1"/>
  <c r="I17" i="1"/>
  <c r="H17" i="1"/>
  <c r="F17" i="1"/>
  <c r="K16" i="1"/>
  <c r="J16" i="1"/>
  <c r="G16" i="1"/>
  <c r="E16" i="1"/>
  <c r="D16" i="1"/>
  <c r="B16" i="1"/>
  <c r="K15" i="1"/>
  <c r="K17" i="1" s="1"/>
  <c r="J15" i="1"/>
  <c r="G15" i="1"/>
  <c r="D15" i="1"/>
  <c r="B15" i="1"/>
  <c r="B17" i="1" s="1"/>
  <c r="A19" i="1" l="1"/>
  <c r="C35" i="1"/>
  <c r="A35" i="1" s="1"/>
  <c r="F24" i="1"/>
  <c r="D36" i="1"/>
  <c r="L37" i="1"/>
  <c r="B24" i="1"/>
  <c r="C20" i="1"/>
  <c r="B36" i="1"/>
  <c r="E24" i="1"/>
  <c r="H37" i="1"/>
  <c r="I37" i="1"/>
  <c r="C21" i="1"/>
  <c r="A21" i="1" s="1"/>
  <c r="C22" i="1"/>
  <c r="A22" i="1" s="1"/>
  <c r="J36" i="1"/>
  <c r="G17" i="1"/>
  <c r="C33" i="1"/>
  <c r="C36" i="1" s="1"/>
  <c r="J17" i="1"/>
  <c r="C23" i="1"/>
  <c r="J32" i="1"/>
  <c r="C29" i="1"/>
  <c r="A29" i="1" s="1"/>
  <c r="K36" i="1"/>
  <c r="D32" i="1"/>
  <c r="E32" i="1"/>
  <c r="C31" i="1"/>
  <c r="A31" i="1" s="1"/>
  <c r="C34" i="1"/>
  <c r="A23" i="1"/>
  <c r="G36" i="1"/>
  <c r="G24" i="1"/>
  <c r="J24" i="1"/>
  <c r="C16" i="1"/>
  <c r="A16" i="1" s="1"/>
  <c r="K32" i="1"/>
  <c r="D17" i="1"/>
  <c r="A20" i="1"/>
  <c r="G32" i="1"/>
  <c r="K24" i="1"/>
  <c r="C15" i="1"/>
  <c r="D24" i="1"/>
  <c r="C27" i="1"/>
  <c r="C28" i="1"/>
  <c r="A28" i="1" s="1"/>
  <c r="A33" i="1"/>
  <c r="A34" i="1"/>
  <c r="B32" i="1"/>
  <c r="B37" i="1" s="1"/>
  <c r="E17" i="1"/>
  <c r="C18" i="1"/>
  <c r="E36" i="1"/>
  <c r="C25" i="1"/>
  <c r="C26" i="1" s="1"/>
  <c r="G37" i="1" l="1"/>
  <c r="C17" i="1"/>
  <c r="J37" i="1"/>
  <c r="D37" i="1"/>
  <c r="C32" i="1"/>
  <c r="K37" i="1"/>
  <c r="A15" i="1"/>
  <c r="A17" i="1" s="1"/>
  <c r="A36" i="1"/>
  <c r="A27" i="1"/>
  <c r="A32" i="1" s="1"/>
  <c r="A25" i="1"/>
  <c r="A26" i="1" s="1"/>
  <c r="A18" i="1"/>
  <c r="A24" i="1" s="1"/>
  <c r="C24" i="1"/>
  <c r="E37" i="1"/>
  <c r="C37" i="1" l="1"/>
  <c r="A37" i="1"/>
</calcChain>
</file>

<file path=xl/sharedStrings.xml><?xml version="1.0" encoding="utf-8"?>
<sst xmlns="http://schemas.openxmlformats.org/spreadsheetml/2006/main" count="48" uniqueCount="43">
  <si>
    <t>HOSPITAL SERVICES  BY HOSPITAL &amp;MEDICAL DISTRICT</t>
  </si>
  <si>
    <t>Hospital</t>
  </si>
  <si>
    <t>District</t>
  </si>
  <si>
    <t>AL Baraha</t>
  </si>
  <si>
    <t>Dubai</t>
  </si>
  <si>
    <t>AL Amal</t>
  </si>
  <si>
    <t>Total</t>
  </si>
  <si>
    <t>AL Kuwait</t>
  </si>
  <si>
    <t>Sharjah</t>
  </si>
  <si>
    <t>Khorfakkan</t>
  </si>
  <si>
    <t>Kalba</t>
  </si>
  <si>
    <t>AL Dhaid</t>
  </si>
  <si>
    <t>Al Qassimi</t>
  </si>
  <si>
    <t>Al Qassimi mch hosp.</t>
  </si>
  <si>
    <t>Umm AL Quwain</t>
  </si>
  <si>
    <t>U.A.Q.</t>
  </si>
  <si>
    <t>Saqr</t>
  </si>
  <si>
    <t>R.A.K.</t>
  </si>
  <si>
    <t>Shaam</t>
  </si>
  <si>
    <t>Obaidallah</t>
  </si>
  <si>
    <t xml:space="preserve">Obaidallah Geriatric </t>
  </si>
  <si>
    <t>abdulla bin Omran MCH hosp.</t>
  </si>
  <si>
    <t>Al Fujairah</t>
  </si>
  <si>
    <t>Fujeira</t>
  </si>
  <si>
    <t>Dibba AL Fujairah</t>
  </si>
  <si>
    <t>Masafi</t>
  </si>
  <si>
    <t xml:space="preserve">TOTAL </t>
  </si>
  <si>
    <t xml:space="preserve"> </t>
  </si>
  <si>
    <t>Statistics &amp; Research Center</t>
  </si>
  <si>
    <t>No Of Bed</t>
  </si>
  <si>
    <t>Admiss.</t>
  </si>
  <si>
    <t>Days OfStay</t>
  </si>
  <si>
    <t xml:space="preserve"> Births</t>
  </si>
  <si>
    <t>Alive</t>
  </si>
  <si>
    <t>Still Biirth</t>
  </si>
  <si>
    <t>Deaths</t>
  </si>
  <si>
    <t>Oper.</t>
  </si>
  <si>
    <t>Out pation</t>
  </si>
  <si>
    <t xml:space="preserve"> ( 81 ) TABLE</t>
  </si>
  <si>
    <t>New Cases</t>
  </si>
  <si>
    <t>Frequent Cases</t>
  </si>
  <si>
    <t>Total Cases</t>
  </si>
  <si>
    <t>Accident &amp; Emergencies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</si>
</sst>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sz val="10"/>
      <color rgb="FF333333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 vertical="center" wrapText="1" readingOrder="2"/>
    </xf>
    <xf numFmtId="0" fontId="4" fillId="4" borderId="0" xfId="0" applyFont="1" applyFill="1" applyBorder="1" applyAlignment="1">
      <alignment vertical="center" wrapText="1" readingOrder="2"/>
    </xf>
    <xf numFmtId="3" fontId="4" fillId="4" borderId="0" xfId="0" applyNumberFormat="1" applyFont="1" applyFill="1" applyBorder="1" applyAlignment="1">
      <alignment vertical="center" wrapText="1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/>
    <xf numFmtId="0" fontId="1" fillId="4" borderId="0" xfId="0" applyFont="1" applyFill="1" applyBorder="1" applyAlignment="1">
      <alignment vertical="center"/>
    </xf>
    <xf numFmtId="0" fontId="3" fillId="0" borderId="0" xfId="0" applyFont="1" applyAlignment="1">
      <alignment shrinkToFit="1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3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3" fontId="1" fillId="4" borderId="0" xfId="0" applyNumberFormat="1" applyFont="1" applyFill="1" applyBorder="1" applyAlignment="1">
      <alignment horizontal="center" vertical="center" readingOrder="2"/>
    </xf>
    <xf numFmtId="0" fontId="1" fillId="4" borderId="0" xfId="0" applyFont="1" applyFill="1" applyBorder="1" applyAlignment="1">
      <alignment horizontal="center" vertical="center" readingOrder="2"/>
    </xf>
    <xf numFmtId="0" fontId="1" fillId="4" borderId="0" xfId="0" applyFont="1" applyFill="1" applyBorder="1" applyAlignment="1">
      <alignment horizontal="center" vertical="center" wrapText="1" readingOrder="2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textRotation="90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90" wrapText="1"/>
    </xf>
    <xf numFmtId="3" fontId="3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3" fontId="6" fillId="5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 shrinkToFit="1"/>
    </xf>
    <xf numFmtId="1" fontId="6" fillId="5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187464</xdr:colOff>
      <xdr:row>0</xdr:row>
      <xdr:rowOff>106981</xdr:rowOff>
    </xdr:from>
    <xdr:to>
      <xdr:col>13</xdr:col>
      <xdr:colOff>313764</xdr:colOff>
      <xdr:row>5</xdr:row>
      <xdr:rowOff>40295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028765" y="106981"/>
          <a:ext cx="2277830" cy="7177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605;&#1585;&#1590;&#1609;%20&#1575;&#1604;&#1582;&#1575;&#1585;&#1580;&#1610;&#1610;&#1606;/&#1575;&#1604;&#1605;&#1585;&#1590;&#1609;%20&#1575;&#1604;&#1582;&#1575;&#1585;&#1580;&#1610;&#1610;&#1606;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7;&#1578;&#1588;&#1601;&#1610;&#1575;&#1578;%20&#1575;&#1604;&#1608;&#1586;&#1575;&#1585;&#1577;/&#1575;&#1604;&#1593;&#1605;&#1604;&#1610;&#1575;&#1578;/&#1575;&#1604;&#1593;&#1605;&#1604;&#1610;&#1575;&#1578;%20&#1575;&#1604;&#1580;&#1585;&#1575;&#1581;&#1610;&#1577;%20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18/&#1605;&#1587;&#1578;&#1588;&#1601;&#1610;&#1575;&#1578;%20&#1575;&#1604;&#1608;&#1586;&#1575;&#1585;&#1577;/&#1575;&#1604;&#1593;&#1605;&#1604;&#1610;&#1575;&#1578;/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 refreshError="1">
        <row r="46">
          <cell r="F46">
            <v>35803</v>
          </cell>
          <cell r="K46">
            <v>9613</v>
          </cell>
          <cell r="V46">
            <v>12824</v>
          </cell>
          <cell r="AA46">
            <v>1051</v>
          </cell>
        </row>
        <row r="47">
          <cell r="C47">
            <v>27506</v>
          </cell>
          <cell r="S47">
            <v>1161</v>
          </cell>
        </row>
      </sheetData>
      <sheetData sheetId="1" refreshError="1">
        <row r="46">
          <cell r="F46">
            <v>19934</v>
          </cell>
          <cell r="K46">
            <v>6816</v>
          </cell>
          <cell r="V46">
            <v>50431</v>
          </cell>
          <cell r="AA46">
            <v>30083</v>
          </cell>
          <cell r="AL46">
            <v>41232</v>
          </cell>
          <cell r="AQ46">
            <v>29417</v>
          </cell>
          <cell r="BB46">
            <v>21527</v>
          </cell>
          <cell r="BG46">
            <v>935</v>
          </cell>
          <cell r="BR46">
            <v>86224</v>
          </cell>
          <cell r="BW46">
            <v>23281</v>
          </cell>
          <cell r="CH46">
            <v>13894</v>
          </cell>
          <cell r="CM46">
            <v>6022</v>
          </cell>
        </row>
        <row r="47">
          <cell r="C47">
            <v>38121</v>
          </cell>
          <cell r="S47">
            <v>57256</v>
          </cell>
          <cell r="AI47">
            <v>54315</v>
          </cell>
          <cell r="AY47">
            <v>28633</v>
          </cell>
          <cell r="BO47">
            <v>67384</v>
          </cell>
          <cell r="CE47">
            <v>32041</v>
          </cell>
        </row>
      </sheetData>
      <sheetData sheetId="2" refreshError="1">
        <row r="46">
          <cell r="F46">
            <v>42894</v>
          </cell>
          <cell r="K46">
            <v>16629</v>
          </cell>
        </row>
        <row r="47">
          <cell r="C47">
            <v>41020</v>
          </cell>
        </row>
      </sheetData>
      <sheetData sheetId="3" refreshError="1">
        <row r="46">
          <cell r="F46">
            <v>46535</v>
          </cell>
          <cell r="K46">
            <v>23210</v>
          </cell>
          <cell r="V46">
            <v>14832</v>
          </cell>
          <cell r="AA46">
            <v>36181</v>
          </cell>
          <cell r="AL46">
            <v>10255</v>
          </cell>
          <cell r="AQ46">
            <v>576</v>
          </cell>
          <cell r="BB46">
            <v>53260</v>
          </cell>
          <cell r="BG46">
            <v>7451</v>
          </cell>
          <cell r="BR46">
            <v>6896</v>
          </cell>
          <cell r="BW46">
            <v>4738</v>
          </cell>
        </row>
        <row r="47">
          <cell r="C47">
            <v>84644</v>
          </cell>
          <cell r="S47">
            <v>22458</v>
          </cell>
          <cell r="AY47">
            <v>53230</v>
          </cell>
          <cell r="BO47">
            <v>2034</v>
          </cell>
        </row>
      </sheetData>
      <sheetData sheetId="4" refreshError="1">
        <row r="46">
          <cell r="F46">
            <v>67575</v>
          </cell>
          <cell r="K46">
            <v>47689</v>
          </cell>
          <cell r="V46">
            <v>70129</v>
          </cell>
          <cell r="AA46">
            <v>3178</v>
          </cell>
          <cell r="AL46">
            <v>7100</v>
          </cell>
          <cell r="AQ46">
            <v>14181</v>
          </cell>
        </row>
        <row r="47">
          <cell r="C47">
            <v>39903</v>
          </cell>
          <cell r="S47">
            <v>75390</v>
          </cell>
          <cell r="AI47">
            <v>16236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  <row r="43">
          <cell r="B43">
            <v>4960</v>
          </cell>
          <cell r="E43">
            <v>17165</v>
          </cell>
          <cell r="H43">
            <v>41</v>
          </cell>
          <cell r="K43">
            <v>943</v>
          </cell>
          <cell r="N43">
            <v>30482</v>
          </cell>
          <cell r="Q43">
            <v>0</v>
          </cell>
        </row>
      </sheetData>
      <sheetData sheetId="2">
        <row r="7">
          <cell r="BF7">
            <v>6035</v>
          </cell>
        </row>
        <row r="43">
          <cell r="C43">
            <v>4775</v>
          </cell>
          <cell r="F43">
            <v>26558</v>
          </cell>
          <cell r="I43">
            <v>121</v>
          </cell>
          <cell r="M43">
            <v>7880</v>
          </cell>
          <cell r="P43">
            <v>22368</v>
          </cell>
          <cell r="S43">
            <v>18</v>
          </cell>
          <cell r="V43">
            <v>4143</v>
          </cell>
          <cell r="Y43">
            <v>13366</v>
          </cell>
          <cell r="AB43">
            <v>25</v>
          </cell>
          <cell r="AE43">
            <v>2760</v>
          </cell>
          <cell r="AH43">
            <v>10547</v>
          </cell>
          <cell r="AK43">
            <v>29</v>
          </cell>
          <cell r="AN43">
            <v>7992</v>
          </cell>
          <cell r="AQ43">
            <v>43350</v>
          </cell>
          <cell r="AT43">
            <v>278</v>
          </cell>
          <cell r="AW43">
            <v>5924</v>
          </cell>
          <cell r="AZ43">
            <v>24058</v>
          </cell>
          <cell r="BC43">
            <v>44</v>
          </cell>
        </row>
      </sheetData>
      <sheetData sheetId="3">
        <row r="7">
          <cell r="B7">
            <v>1008</v>
          </cell>
        </row>
        <row r="43">
          <cell r="B43">
            <v>3635</v>
          </cell>
          <cell r="E43">
            <v>17200</v>
          </cell>
          <cell r="H43">
            <v>38</v>
          </cell>
        </row>
      </sheetData>
      <sheetData sheetId="4">
        <row r="7">
          <cell r="AU7">
            <v>1858</v>
          </cell>
        </row>
        <row r="43">
          <cell r="B43">
            <v>10718</v>
          </cell>
          <cell r="E43">
            <v>37922</v>
          </cell>
          <cell r="H43">
            <v>40</v>
          </cell>
          <cell r="K43">
            <v>905</v>
          </cell>
          <cell r="N43">
            <v>3602</v>
          </cell>
          <cell r="Q43">
            <v>0</v>
          </cell>
          <cell r="T43">
            <v>712</v>
          </cell>
          <cell r="W43">
            <v>19917</v>
          </cell>
          <cell r="Z43">
            <v>5</v>
          </cell>
          <cell r="AC43">
            <v>4843</v>
          </cell>
          <cell r="AF43">
            <v>26238</v>
          </cell>
          <cell r="AI43">
            <v>100</v>
          </cell>
          <cell r="AL43">
            <v>1574</v>
          </cell>
          <cell r="AO43">
            <v>4548</v>
          </cell>
          <cell r="AR43">
            <v>12</v>
          </cell>
        </row>
      </sheetData>
      <sheetData sheetId="5">
        <row r="7">
          <cell r="AC7">
            <v>2544</v>
          </cell>
        </row>
        <row r="43">
          <cell r="B43">
            <v>5441</v>
          </cell>
          <cell r="E43">
            <v>21604</v>
          </cell>
          <cell r="H43">
            <v>31</v>
          </cell>
          <cell r="K43">
            <v>11644</v>
          </cell>
          <cell r="N43">
            <v>45004</v>
          </cell>
          <cell r="Q43">
            <v>70</v>
          </cell>
          <cell r="T43">
            <v>790</v>
          </cell>
          <cell r="W43">
            <v>1949</v>
          </cell>
          <cell r="Z43">
            <v>0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 refreshError="1"/>
      <sheetData sheetId="1" refreshError="1">
        <row r="20">
          <cell r="C20">
            <v>1229</v>
          </cell>
          <cell r="X20">
            <v>1275</v>
          </cell>
          <cell r="AS20">
            <v>822</v>
          </cell>
          <cell r="BO20">
            <v>782</v>
          </cell>
          <cell r="CJ20">
            <v>5531</v>
          </cell>
          <cell r="DE20">
            <v>2051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 refreshError="1"/>
      <sheetData sheetId="1" refreshError="1">
        <row r="26">
          <cell r="BS26">
            <v>2335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5686</v>
          </cell>
          <cell r="BN20">
            <v>301</v>
          </cell>
        </row>
      </sheetData>
      <sheetData sheetId="4" refreshError="1">
        <row r="20">
          <cell r="C20">
            <v>3393</v>
          </cell>
          <cell r="X20">
            <v>832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B110"/>
  <sheetViews>
    <sheetView rightToLeft="1" tabSelected="1" zoomScale="85" zoomScaleNormal="85" workbookViewId="0">
      <selection activeCell="A9" sqref="A9:XFD9"/>
    </sheetView>
  </sheetViews>
  <sheetFormatPr defaultRowHeight="12.75"/>
  <cols>
    <col min="1" max="1" width="9.28515625" style="1" bestFit="1" customWidth="1"/>
    <col min="2" max="2" width="24.5703125" style="1" bestFit="1" customWidth="1"/>
    <col min="3" max="9" width="10.7109375" style="1" customWidth="1"/>
    <col min="10" max="10" width="10.7109375" style="9" customWidth="1"/>
    <col min="11" max="14" width="10.7109375" style="1" customWidth="1"/>
    <col min="15" max="16" width="9.140625" style="1"/>
    <col min="17" max="17" width="9.140625" style="12"/>
    <col min="18" max="18" width="12.42578125" style="12" customWidth="1"/>
    <col min="19" max="19" width="13" style="12" customWidth="1"/>
    <col min="20" max="20" width="12.42578125" style="12" customWidth="1"/>
    <col min="21" max="21" width="13.7109375" style="12" customWidth="1"/>
    <col min="22" max="22" width="15.140625" style="12" customWidth="1"/>
    <col min="23" max="23" width="17.42578125" style="12" customWidth="1"/>
    <col min="24" max="24" width="21.140625" style="12" bestFit="1" customWidth="1"/>
    <col min="25" max="25" width="28.7109375" style="12" bestFit="1" customWidth="1"/>
    <col min="26" max="26" width="13.42578125" style="12" bestFit="1" customWidth="1"/>
    <col min="27" max="27" width="9.140625" style="12"/>
    <col min="28" max="28" width="30.85546875" style="1" customWidth="1"/>
    <col min="29" max="16384" width="9.140625" style="1"/>
  </cols>
  <sheetData>
    <row r="1" spans="1:28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2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28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8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28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28" ht="11.2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28" ht="31.5" hidden="1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28" ht="54.95" customHeight="1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8" ht="24" customHeight="1">
      <c r="A10" s="27" t="s">
        <v>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8" ht="24" customHeight="1">
      <c r="A11" s="28" t="s">
        <v>38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8" ht="32.25" customHeight="1">
      <c r="A12" s="24" t="s">
        <v>37</v>
      </c>
      <c r="B12" s="24"/>
      <c r="C12" s="24"/>
      <c r="D12" s="24"/>
      <c r="E12" s="24"/>
      <c r="F12" s="21" t="s">
        <v>36</v>
      </c>
      <c r="G12" s="23" t="s">
        <v>35</v>
      </c>
      <c r="H12" s="24" t="s">
        <v>32</v>
      </c>
      <c r="I12" s="24"/>
      <c r="J12" s="25" t="s">
        <v>31</v>
      </c>
      <c r="K12" s="21" t="s">
        <v>30</v>
      </c>
      <c r="L12" s="21" t="s">
        <v>29</v>
      </c>
      <c r="M12" s="24" t="s">
        <v>1</v>
      </c>
      <c r="N12" s="22" t="s">
        <v>2</v>
      </c>
    </row>
    <row r="13" spans="1:28" ht="21" customHeight="1">
      <c r="A13" s="21" t="s">
        <v>6</v>
      </c>
      <c r="B13" s="21" t="s">
        <v>42</v>
      </c>
      <c r="C13" s="21" t="s">
        <v>41</v>
      </c>
      <c r="D13" s="21" t="s">
        <v>40</v>
      </c>
      <c r="E13" s="21" t="s">
        <v>39</v>
      </c>
      <c r="F13" s="21"/>
      <c r="G13" s="23"/>
      <c r="H13" s="23" t="s">
        <v>34</v>
      </c>
      <c r="I13" s="23" t="s">
        <v>33</v>
      </c>
      <c r="J13" s="25"/>
      <c r="K13" s="21"/>
      <c r="L13" s="21"/>
      <c r="M13" s="24"/>
      <c r="N13" s="22"/>
    </row>
    <row r="14" spans="1:28" ht="24.75" customHeight="1">
      <c r="A14" s="21"/>
      <c r="B14" s="21"/>
      <c r="C14" s="21"/>
      <c r="D14" s="21"/>
      <c r="E14" s="21"/>
      <c r="F14" s="21"/>
      <c r="G14" s="23"/>
      <c r="H14" s="23"/>
      <c r="I14" s="23"/>
      <c r="J14" s="25"/>
      <c r="K14" s="21"/>
      <c r="L14" s="21"/>
      <c r="M14" s="24"/>
      <c r="N14" s="22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2"/>
    </row>
    <row r="15" spans="1:28" ht="26.1" customHeight="1">
      <c r="A15" s="30">
        <f>SUM(B15:C15)</f>
        <v>72922</v>
      </c>
      <c r="B15" s="31">
        <f>SUM('[1]4'!$C$47)</f>
        <v>27506</v>
      </c>
      <c r="C15" s="31">
        <f>SUM(E15+D15)</f>
        <v>45416</v>
      </c>
      <c r="D15" s="31">
        <f>SUM('[1]4'!$F$46)</f>
        <v>35803</v>
      </c>
      <c r="E15" s="32">
        <f>SUM('[1]4'!$K$46)</f>
        <v>9613</v>
      </c>
      <c r="F15" s="33">
        <v>1440</v>
      </c>
      <c r="G15" s="34">
        <f>SUM([2]دبي!H43)</f>
        <v>41</v>
      </c>
      <c r="H15" s="33">
        <v>4</v>
      </c>
      <c r="I15" s="33">
        <v>417</v>
      </c>
      <c r="J15" s="35">
        <f>SUM([2]دبي!E43)</f>
        <v>17165</v>
      </c>
      <c r="K15" s="34">
        <f>SUM([2]دبي!B43)</f>
        <v>4960</v>
      </c>
      <c r="L15" s="34">
        <v>154</v>
      </c>
      <c r="M15" s="36" t="s">
        <v>3</v>
      </c>
      <c r="N15" s="37" t="s">
        <v>4</v>
      </c>
      <c r="R15" s="14"/>
      <c r="S15" s="14"/>
      <c r="T15" s="14"/>
      <c r="U15" s="14"/>
      <c r="V15" s="14"/>
    </row>
    <row r="16" spans="1:28" ht="26.1" customHeight="1">
      <c r="A16" s="30">
        <f>SUM(B16:C16)</f>
        <v>15036</v>
      </c>
      <c r="B16" s="31">
        <f>SUM('[1]4'!$S$47)</f>
        <v>1161</v>
      </c>
      <c r="C16" s="38">
        <f>SUM(E16+D16)</f>
        <v>13875</v>
      </c>
      <c r="D16" s="31">
        <f>SUM('[1]4'!$V$46)</f>
        <v>12824</v>
      </c>
      <c r="E16" s="32">
        <f>SUM('[1]4'!$AA$46)</f>
        <v>1051</v>
      </c>
      <c r="F16" s="33">
        <v>0</v>
      </c>
      <c r="G16" s="34">
        <f>SUM([2]دبي!Q43)</f>
        <v>0</v>
      </c>
      <c r="H16" s="33">
        <v>0</v>
      </c>
      <c r="I16" s="33">
        <v>0</v>
      </c>
      <c r="J16" s="35">
        <f>SUM([2]دبي!N43)</f>
        <v>30482</v>
      </c>
      <c r="K16" s="34">
        <f>SUM([2]دبي!K43)</f>
        <v>943</v>
      </c>
      <c r="L16" s="34">
        <v>98</v>
      </c>
      <c r="M16" s="36" t="s">
        <v>5</v>
      </c>
      <c r="N16" s="37"/>
      <c r="R16" s="14"/>
      <c r="S16" s="14"/>
      <c r="T16" s="14"/>
      <c r="U16" s="14"/>
      <c r="V16" s="14"/>
    </row>
    <row r="17" spans="1:22" ht="30" customHeight="1">
      <c r="A17" s="30">
        <f t="shared" ref="A17:L17" si="0">SUM(A15:A16)</f>
        <v>87958</v>
      </c>
      <c r="B17" s="16">
        <f t="shared" si="0"/>
        <v>28667</v>
      </c>
      <c r="C17" s="16">
        <f t="shared" si="0"/>
        <v>59291</v>
      </c>
      <c r="D17" s="16">
        <f t="shared" si="0"/>
        <v>48627</v>
      </c>
      <c r="E17" s="16">
        <f>SUM(E15:E16)</f>
        <v>10664</v>
      </c>
      <c r="F17" s="39">
        <f>SUM(F15:F16)</f>
        <v>1440</v>
      </c>
      <c r="G17" s="39">
        <f>SUM(G15:G16)</f>
        <v>41</v>
      </c>
      <c r="H17" s="39">
        <f>SUM(H15:H16)</f>
        <v>4</v>
      </c>
      <c r="I17" s="39">
        <f t="shared" si="0"/>
        <v>417</v>
      </c>
      <c r="J17" s="17">
        <f t="shared" si="0"/>
        <v>47647</v>
      </c>
      <c r="K17" s="39">
        <f t="shared" si="0"/>
        <v>5903</v>
      </c>
      <c r="L17" s="39">
        <f t="shared" si="0"/>
        <v>252</v>
      </c>
      <c r="M17" s="40" t="s">
        <v>6</v>
      </c>
      <c r="N17" s="37"/>
      <c r="R17" s="14"/>
      <c r="S17" s="14"/>
      <c r="T17" s="14"/>
      <c r="U17" s="14"/>
      <c r="V17" s="14"/>
    </row>
    <row r="18" spans="1:22" ht="26.1" customHeight="1">
      <c r="A18" s="30">
        <f t="shared" ref="A18:A23" si="1">SUM(B18:C18)</f>
        <v>64871</v>
      </c>
      <c r="B18" s="41">
        <f>SUM('[1]5'!$C$47)</f>
        <v>38121</v>
      </c>
      <c r="C18" s="41">
        <f t="shared" ref="C18:C23" si="2">SUM(D18:E18)</f>
        <v>26750</v>
      </c>
      <c r="D18" s="41">
        <f>SUM('[1]5'!$F$46)</f>
        <v>19934</v>
      </c>
      <c r="E18" s="33">
        <f>SUM('[1]5'!$K$46)</f>
        <v>6816</v>
      </c>
      <c r="F18" s="38">
        <f>SUM('[3]5'!$C$20)</f>
        <v>1229</v>
      </c>
      <c r="G18" s="34">
        <f>SUM([2]الشارقة!I43)</f>
        <v>121</v>
      </c>
      <c r="H18" s="33">
        <v>0</v>
      </c>
      <c r="I18" s="33">
        <v>0</v>
      </c>
      <c r="J18" s="35">
        <f>SUM([2]الشارقة!F43)</f>
        <v>26558</v>
      </c>
      <c r="K18" s="34">
        <f>SUM([2]الشارقة!C43)</f>
        <v>4775</v>
      </c>
      <c r="L18" s="34">
        <v>102</v>
      </c>
      <c r="M18" s="42" t="s">
        <v>7</v>
      </c>
      <c r="N18" s="37" t="s">
        <v>8</v>
      </c>
      <c r="R18" s="14"/>
      <c r="S18" s="14"/>
      <c r="T18" s="14"/>
      <c r="U18" s="14"/>
      <c r="V18" s="14"/>
    </row>
    <row r="19" spans="1:22" ht="26.1" customHeight="1">
      <c r="A19" s="30">
        <f t="shared" si="1"/>
        <v>137770</v>
      </c>
      <c r="B19" s="41">
        <f>SUM('[1]5'!$S$47)</f>
        <v>57256</v>
      </c>
      <c r="C19" s="41">
        <f t="shared" si="2"/>
        <v>80514</v>
      </c>
      <c r="D19" s="41">
        <f>SUM('[1]5'!$V$46)</f>
        <v>50431</v>
      </c>
      <c r="E19" s="43">
        <f>SUM('[1]5'!$AA$46)</f>
        <v>30083</v>
      </c>
      <c r="F19" s="38">
        <f>SUM('[3]5'!$X$20)</f>
        <v>1275</v>
      </c>
      <c r="G19" s="34">
        <f>SUM([2]الشارقة!S43)</f>
        <v>18</v>
      </c>
      <c r="H19" s="33">
        <v>9</v>
      </c>
      <c r="I19" s="33">
        <v>568</v>
      </c>
      <c r="J19" s="35">
        <f>SUM([2]الشارقة!P43)</f>
        <v>22368</v>
      </c>
      <c r="K19" s="34">
        <f>SUM([2]الشارقة!M43)</f>
        <v>7880</v>
      </c>
      <c r="L19" s="34">
        <v>116</v>
      </c>
      <c r="M19" s="44" t="s">
        <v>9</v>
      </c>
      <c r="N19" s="37"/>
      <c r="R19" s="14"/>
      <c r="S19" s="14"/>
      <c r="T19" s="14"/>
      <c r="U19" s="14"/>
      <c r="V19" s="14"/>
    </row>
    <row r="20" spans="1:22" ht="26.1" customHeight="1">
      <c r="A20" s="30">
        <f t="shared" si="1"/>
        <v>124964</v>
      </c>
      <c r="B20" s="41">
        <f>SUM('[1]5'!$AI$47)</f>
        <v>54315</v>
      </c>
      <c r="C20" s="41">
        <f t="shared" si="2"/>
        <v>70649</v>
      </c>
      <c r="D20" s="41">
        <f>SUM('[1]5'!$AL$46)</f>
        <v>41232</v>
      </c>
      <c r="E20" s="33">
        <f>SUM('[1]5'!$AQ$46)</f>
        <v>29417</v>
      </c>
      <c r="F20" s="38">
        <f>SUM('[3]5'!$AS$20)</f>
        <v>822</v>
      </c>
      <c r="G20" s="34">
        <f>SUM([2]الشارقة!AB43)</f>
        <v>25</v>
      </c>
      <c r="H20" s="33">
        <v>3</v>
      </c>
      <c r="I20" s="33">
        <v>615</v>
      </c>
      <c r="J20" s="35">
        <f>SUM([2]الشارقة!Y43)</f>
        <v>13366</v>
      </c>
      <c r="K20" s="34">
        <f>SUM([2]الشارقة!V43)</f>
        <v>4143</v>
      </c>
      <c r="L20" s="34">
        <v>75</v>
      </c>
      <c r="M20" s="44" t="s">
        <v>10</v>
      </c>
      <c r="N20" s="37"/>
      <c r="R20" s="14"/>
      <c r="S20" s="14"/>
      <c r="T20" s="14"/>
      <c r="U20" s="14"/>
      <c r="V20" s="14"/>
    </row>
    <row r="21" spans="1:22" ht="26.1" customHeight="1">
      <c r="A21" s="30">
        <f t="shared" si="1"/>
        <v>51095</v>
      </c>
      <c r="B21" s="41">
        <f>SUM('[1]5'!$AY$47)</f>
        <v>28633</v>
      </c>
      <c r="C21" s="41">
        <f t="shared" si="2"/>
        <v>22462</v>
      </c>
      <c r="D21" s="41">
        <f>SUM('[1]5'!$BB$46)</f>
        <v>21527</v>
      </c>
      <c r="E21" s="33">
        <f>SUM('[1]5'!$BG$46)</f>
        <v>935</v>
      </c>
      <c r="F21" s="38">
        <f>SUM('[3]5'!$BO$20)</f>
        <v>782</v>
      </c>
      <c r="G21" s="34">
        <f>SUM([2]الشارقة!AK43)</f>
        <v>29</v>
      </c>
      <c r="H21" s="33">
        <v>2</v>
      </c>
      <c r="I21" s="33">
        <v>376</v>
      </c>
      <c r="J21" s="35">
        <f>SUM([2]الشارقة!AH43)</f>
        <v>10547</v>
      </c>
      <c r="K21" s="34">
        <f>SUM([2]الشارقة!AE43)</f>
        <v>2760</v>
      </c>
      <c r="L21" s="34">
        <v>71</v>
      </c>
      <c r="M21" s="42" t="s">
        <v>11</v>
      </c>
      <c r="N21" s="37"/>
      <c r="R21" s="14"/>
      <c r="S21" s="14"/>
      <c r="T21" s="14"/>
      <c r="U21" s="14"/>
      <c r="V21" s="14"/>
    </row>
    <row r="22" spans="1:22" ht="26.1" customHeight="1">
      <c r="A22" s="30">
        <f t="shared" si="1"/>
        <v>176889</v>
      </c>
      <c r="B22" s="41">
        <f>SUM('[1]5'!$BO$47)</f>
        <v>67384</v>
      </c>
      <c r="C22" s="41">
        <f t="shared" si="2"/>
        <v>109505</v>
      </c>
      <c r="D22" s="41">
        <f>SUM('[1]5'!$BR$46)</f>
        <v>86224</v>
      </c>
      <c r="E22" s="38">
        <f>SUM('[1]5'!$BW$46)</f>
        <v>23281</v>
      </c>
      <c r="F22" s="38">
        <f>SUM('[3]5'!$CJ$20)</f>
        <v>5531</v>
      </c>
      <c r="G22" s="34">
        <f>SUM([2]الشارقة!AT43)</f>
        <v>278</v>
      </c>
      <c r="H22" s="33">
        <v>0</v>
      </c>
      <c r="I22" s="33">
        <v>0</v>
      </c>
      <c r="J22" s="35">
        <f>SUM([2]الشارقة!AQ43)</f>
        <v>43350</v>
      </c>
      <c r="K22" s="34">
        <f>SUM([2]الشارقة!AN43)</f>
        <v>7992</v>
      </c>
      <c r="L22" s="34">
        <v>166</v>
      </c>
      <c r="M22" s="44" t="s">
        <v>12</v>
      </c>
      <c r="N22" s="37"/>
      <c r="R22" s="14"/>
      <c r="S22" s="14"/>
      <c r="T22" s="14"/>
      <c r="U22" s="14"/>
      <c r="V22" s="14"/>
    </row>
    <row r="23" spans="1:22" ht="30" customHeight="1">
      <c r="A23" s="30">
        <f t="shared" si="1"/>
        <v>51957</v>
      </c>
      <c r="B23" s="41">
        <f>SUM('[1]5'!$CE$47)</f>
        <v>32041</v>
      </c>
      <c r="C23" s="41">
        <f t="shared" si="2"/>
        <v>19916</v>
      </c>
      <c r="D23" s="41">
        <f>SUM('[1]5'!$CH$46)</f>
        <v>13894</v>
      </c>
      <c r="E23" s="33">
        <f>SUM('[1]5'!$CM$46)</f>
        <v>6022</v>
      </c>
      <c r="F23" s="38">
        <f>SUM('[3]5'!$DE$20)</f>
        <v>2051</v>
      </c>
      <c r="G23" s="34">
        <f>SUM([2]الشارقة!BC43)</f>
        <v>44</v>
      </c>
      <c r="H23" s="33">
        <v>28</v>
      </c>
      <c r="I23" s="33">
        <f>SUM([4]الشارقة!$BS$26)</f>
        <v>2335</v>
      </c>
      <c r="J23" s="35">
        <f>SUM([2]الشارقة!AZ43)</f>
        <v>24058</v>
      </c>
      <c r="K23" s="34">
        <f>SUM([2]الشارقة!AW43)</f>
        <v>5924</v>
      </c>
      <c r="L23" s="34">
        <v>135</v>
      </c>
      <c r="M23" s="44" t="s">
        <v>13</v>
      </c>
      <c r="N23" s="37"/>
      <c r="R23" s="14"/>
      <c r="S23" s="14"/>
      <c r="T23" s="14"/>
      <c r="U23" s="14"/>
      <c r="V23" s="14"/>
    </row>
    <row r="24" spans="1:22" ht="30" customHeight="1">
      <c r="A24" s="39">
        <f t="shared" ref="A24:D24" si="3">SUM(A18:A23)</f>
        <v>607546</v>
      </c>
      <c r="B24" s="39">
        <f t="shared" si="3"/>
        <v>277750</v>
      </c>
      <c r="C24" s="39">
        <f t="shared" si="3"/>
        <v>329796</v>
      </c>
      <c r="D24" s="39">
        <f t="shared" si="3"/>
        <v>233242</v>
      </c>
      <c r="E24" s="39">
        <f>SUM(E18:E23)</f>
        <v>96554</v>
      </c>
      <c r="F24" s="16">
        <f>SUM(F18+F19+F20+F21+F22+F23)</f>
        <v>11690</v>
      </c>
      <c r="G24" s="39">
        <f t="shared" ref="G24:L24" si="4">SUM(G18:G23)</f>
        <v>515</v>
      </c>
      <c r="H24" s="39">
        <f t="shared" si="4"/>
        <v>42</v>
      </c>
      <c r="I24" s="39">
        <f t="shared" si="4"/>
        <v>3894</v>
      </c>
      <c r="J24" s="17">
        <f t="shared" si="4"/>
        <v>140247</v>
      </c>
      <c r="K24" s="39">
        <f t="shared" si="4"/>
        <v>33474</v>
      </c>
      <c r="L24" s="39">
        <f t="shared" si="4"/>
        <v>665</v>
      </c>
      <c r="M24" s="40" t="s">
        <v>6</v>
      </c>
      <c r="N24" s="37"/>
      <c r="R24" s="14"/>
      <c r="S24" s="14"/>
      <c r="T24" s="14"/>
      <c r="U24" s="14"/>
      <c r="V24" s="14"/>
    </row>
    <row r="25" spans="1:22" ht="31.5" customHeight="1">
      <c r="A25" s="30">
        <f>SUM(B25:C25)</f>
        <v>100543</v>
      </c>
      <c r="B25" s="41">
        <f>SUM('[1]7'!$C$47)</f>
        <v>41020</v>
      </c>
      <c r="C25" s="41">
        <f>SUM(D25:E25)</f>
        <v>59523</v>
      </c>
      <c r="D25" s="41">
        <f>SUM('[1]7'!$F$46)</f>
        <v>42894</v>
      </c>
      <c r="E25" s="45">
        <f>SUM('[1]7'!$K$46)</f>
        <v>16629</v>
      </c>
      <c r="F25" s="46">
        <v>905</v>
      </c>
      <c r="G25" s="35">
        <f>SUM('[2]ام القيوين'!H43)</f>
        <v>38</v>
      </c>
      <c r="H25" s="46">
        <v>5</v>
      </c>
      <c r="I25" s="46">
        <v>297</v>
      </c>
      <c r="J25" s="35">
        <f>SUM('[2]ام القيوين'!E43)</f>
        <v>17200</v>
      </c>
      <c r="K25" s="35">
        <f>SUM('[2]ام القيوين'!B43)</f>
        <v>3635</v>
      </c>
      <c r="L25" s="34">
        <v>128</v>
      </c>
      <c r="M25" s="42" t="s">
        <v>14</v>
      </c>
      <c r="N25" s="37" t="s">
        <v>15</v>
      </c>
      <c r="R25" s="14"/>
      <c r="S25" s="14"/>
      <c r="T25" s="14"/>
      <c r="U25" s="14"/>
      <c r="V25" s="14"/>
    </row>
    <row r="26" spans="1:22" ht="42" customHeight="1">
      <c r="A26" s="30">
        <f t="shared" ref="A26:L26" si="5">SUM(A25)</f>
        <v>100543</v>
      </c>
      <c r="B26" s="30">
        <f t="shared" si="5"/>
        <v>41020</v>
      </c>
      <c r="C26" s="47">
        <f t="shared" si="5"/>
        <v>59523</v>
      </c>
      <c r="D26" s="47">
        <f t="shared" si="5"/>
        <v>42894</v>
      </c>
      <c r="E26" s="47">
        <f t="shared" si="5"/>
        <v>16629</v>
      </c>
      <c r="F26" s="17">
        <f>SUM(F25)</f>
        <v>905</v>
      </c>
      <c r="G26" s="17">
        <f t="shared" si="5"/>
        <v>38</v>
      </c>
      <c r="H26" s="17">
        <f t="shared" si="5"/>
        <v>5</v>
      </c>
      <c r="I26" s="17">
        <f t="shared" si="5"/>
        <v>297</v>
      </c>
      <c r="J26" s="17">
        <f t="shared" si="5"/>
        <v>17200</v>
      </c>
      <c r="K26" s="17">
        <f t="shared" si="5"/>
        <v>3635</v>
      </c>
      <c r="L26" s="17">
        <f t="shared" si="5"/>
        <v>128</v>
      </c>
      <c r="M26" s="40" t="s">
        <v>6</v>
      </c>
      <c r="N26" s="37"/>
      <c r="R26" s="14"/>
      <c r="S26" s="14"/>
      <c r="T26" s="14"/>
      <c r="U26" s="14"/>
      <c r="V26" s="14"/>
    </row>
    <row r="27" spans="1:22" ht="30.75" customHeight="1">
      <c r="A27" s="30">
        <f>SUM(B27:C27)</f>
        <v>154389</v>
      </c>
      <c r="B27" s="41">
        <f>SUM('[1]8'!$C$47)</f>
        <v>84644</v>
      </c>
      <c r="C27" s="41">
        <f>SUM(D27:E27)</f>
        <v>69745</v>
      </c>
      <c r="D27" s="41">
        <f>SUM('[1]8'!$F$46)</f>
        <v>46535</v>
      </c>
      <c r="E27" s="33">
        <f>SUM('[1]8'!$K$46)</f>
        <v>23210</v>
      </c>
      <c r="F27" s="46">
        <f>SUM('[5]8'!$C$20)</f>
        <v>5686</v>
      </c>
      <c r="G27" s="35">
        <f>SUM('[2]راس الخيمة'!H43)</f>
        <v>40</v>
      </c>
      <c r="H27" s="46">
        <v>14</v>
      </c>
      <c r="I27" s="46">
        <v>1765</v>
      </c>
      <c r="J27" s="35">
        <f>SUM('[2]راس الخيمة'!E43)</f>
        <v>37922</v>
      </c>
      <c r="K27" s="35">
        <f>SUM('[2]راس الخيمة'!B43)</f>
        <v>10718</v>
      </c>
      <c r="L27" s="34">
        <v>125</v>
      </c>
      <c r="M27" s="42" t="s">
        <v>16</v>
      </c>
      <c r="N27" s="37" t="s">
        <v>17</v>
      </c>
      <c r="R27" s="14"/>
      <c r="S27" s="14"/>
      <c r="T27" s="14"/>
      <c r="U27" s="14"/>
      <c r="V27" s="14"/>
    </row>
    <row r="28" spans="1:22" ht="26.1" customHeight="1">
      <c r="A28" s="30">
        <f>SUM(B28:C28)</f>
        <v>73471</v>
      </c>
      <c r="B28" s="41">
        <f>SUM('[1]8'!$S$47)</f>
        <v>22458</v>
      </c>
      <c r="C28" s="41">
        <f>SUM(D28:E28)</f>
        <v>51013</v>
      </c>
      <c r="D28" s="41">
        <f>SUM('[1]8'!$V$46)</f>
        <v>14832</v>
      </c>
      <c r="E28" s="33">
        <f>SUM('[1]8'!$AA$46)</f>
        <v>36181</v>
      </c>
      <c r="F28" s="46">
        <v>0</v>
      </c>
      <c r="G28" s="35">
        <f>SUM('[2]راس الخيمة'!Q43)</f>
        <v>0</v>
      </c>
      <c r="H28" s="46">
        <v>0</v>
      </c>
      <c r="I28" s="46">
        <v>0</v>
      </c>
      <c r="J28" s="48">
        <f>SUM('[2]راس الخيمة'!N43)</f>
        <v>3602</v>
      </c>
      <c r="K28" s="35">
        <f>SUM('[2]راس الخيمة'!K43)</f>
        <v>905</v>
      </c>
      <c r="L28" s="34">
        <v>32</v>
      </c>
      <c r="M28" s="42" t="s">
        <v>18</v>
      </c>
      <c r="N28" s="37"/>
      <c r="R28" s="14"/>
      <c r="S28" s="14"/>
      <c r="T28" s="14"/>
      <c r="U28" s="14"/>
      <c r="V28" s="14"/>
    </row>
    <row r="29" spans="1:22" ht="30" customHeight="1">
      <c r="A29" s="30">
        <f>SUM(B29:C29)</f>
        <v>113941</v>
      </c>
      <c r="B29" s="41">
        <f>SUM('[1]8'!$AY$47)</f>
        <v>53230</v>
      </c>
      <c r="C29" s="41">
        <f>SUM(D29:E29)</f>
        <v>60711</v>
      </c>
      <c r="D29" s="41">
        <f>SUM('[1]8'!$BB$46)</f>
        <v>53260</v>
      </c>
      <c r="E29" s="33">
        <f>SUM('[1]8'!$BG$46)</f>
        <v>7451</v>
      </c>
      <c r="F29" s="46">
        <v>0</v>
      </c>
      <c r="G29" s="35">
        <f>SUM('[2]راس الخيمة'!AI43)</f>
        <v>100</v>
      </c>
      <c r="H29" s="46">
        <v>0</v>
      </c>
      <c r="I29" s="46">
        <v>0</v>
      </c>
      <c r="J29" s="35">
        <f>SUM('[2]راس الخيمة'!AF43)</f>
        <v>26238</v>
      </c>
      <c r="K29" s="35">
        <f>SUM('[2]راس الخيمة'!AC43)</f>
        <v>4843</v>
      </c>
      <c r="L29" s="34">
        <v>106</v>
      </c>
      <c r="M29" s="42" t="s">
        <v>19</v>
      </c>
      <c r="N29" s="37"/>
      <c r="R29" s="14"/>
      <c r="S29" s="14"/>
      <c r="T29" s="14"/>
      <c r="U29" s="14"/>
      <c r="V29" s="14"/>
    </row>
    <row r="30" spans="1:22" ht="33" customHeight="1">
      <c r="A30" s="30">
        <f>SUM(B30:C30)</f>
        <v>10831</v>
      </c>
      <c r="B30" s="41">
        <v>0</v>
      </c>
      <c r="C30" s="41">
        <f>SUM(D30:E30)</f>
        <v>10831</v>
      </c>
      <c r="D30" s="41">
        <f>SUM('[1]8'!$AL$46)</f>
        <v>10255</v>
      </c>
      <c r="E30" s="49">
        <f>SUM('[1]8'!$AQ$46)</f>
        <v>576</v>
      </c>
      <c r="F30" s="46">
        <v>0</v>
      </c>
      <c r="G30" s="35">
        <f>SUM('[2]راس الخيمة'!Z43)</f>
        <v>5</v>
      </c>
      <c r="H30" s="46">
        <v>0</v>
      </c>
      <c r="I30" s="46">
        <v>0</v>
      </c>
      <c r="J30" s="46">
        <f>SUM('[2]راس الخيمة'!W43)</f>
        <v>19917</v>
      </c>
      <c r="K30" s="50">
        <f>SUM('[2]راس الخيمة'!T43)</f>
        <v>712</v>
      </c>
      <c r="L30" s="34">
        <v>120</v>
      </c>
      <c r="M30" s="51" t="s">
        <v>20</v>
      </c>
      <c r="N30" s="37"/>
      <c r="R30" s="14"/>
      <c r="S30" s="14"/>
      <c r="T30" s="14"/>
      <c r="U30" s="14"/>
      <c r="V30" s="14"/>
    </row>
    <row r="31" spans="1:22" ht="35.25" customHeight="1">
      <c r="A31" s="30">
        <f>SUM(B31:C31)</f>
        <v>13668</v>
      </c>
      <c r="B31" s="41">
        <f>SUM('[1]8'!$BO$47)</f>
        <v>2034</v>
      </c>
      <c r="C31" s="41">
        <f>SUM(D31:E31)</f>
        <v>11634</v>
      </c>
      <c r="D31" s="41">
        <f>SUM('[1]8'!$BR$46)</f>
        <v>6896</v>
      </c>
      <c r="E31" s="33">
        <f>SUM('[1]8'!$BW$46)</f>
        <v>4738</v>
      </c>
      <c r="F31" s="46">
        <f>SUM('[5]8'!$BN$20)</f>
        <v>301</v>
      </c>
      <c r="G31" s="35">
        <f>SUM('[2]راس الخيمة'!AR43)</f>
        <v>12</v>
      </c>
      <c r="H31" s="46">
        <v>5</v>
      </c>
      <c r="I31" s="46">
        <v>975</v>
      </c>
      <c r="J31" s="46">
        <f>SUM('[2]راس الخيمة'!AO43)</f>
        <v>4548</v>
      </c>
      <c r="K31" s="46">
        <f>SUM('[2]راس الخيمة'!AL43)</f>
        <v>1574</v>
      </c>
      <c r="L31" s="34">
        <v>87</v>
      </c>
      <c r="M31" s="51" t="s">
        <v>21</v>
      </c>
      <c r="N31" s="37"/>
      <c r="R31" s="14"/>
      <c r="S31" s="14"/>
      <c r="T31" s="14"/>
      <c r="U31" s="14"/>
      <c r="V31" s="14"/>
    </row>
    <row r="32" spans="1:22" ht="31.5" customHeight="1">
      <c r="A32" s="16">
        <f t="shared" ref="A32:E32" si="6">SUM(A27:A31)</f>
        <v>366300</v>
      </c>
      <c r="B32" s="16">
        <f t="shared" si="6"/>
        <v>162366</v>
      </c>
      <c r="C32" s="39">
        <f t="shared" si="6"/>
        <v>203934</v>
      </c>
      <c r="D32" s="39">
        <f t="shared" si="6"/>
        <v>131778</v>
      </c>
      <c r="E32" s="39">
        <f t="shared" si="6"/>
        <v>72156</v>
      </c>
      <c r="F32" s="39">
        <f>SUM(F27:F31)</f>
        <v>5987</v>
      </c>
      <c r="G32" s="39">
        <f t="shared" ref="G32:L32" si="7">SUM(G27:G31)</f>
        <v>157</v>
      </c>
      <c r="H32" s="39">
        <f t="shared" si="7"/>
        <v>19</v>
      </c>
      <c r="I32" s="39">
        <f t="shared" si="7"/>
        <v>2740</v>
      </c>
      <c r="J32" s="52">
        <f t="shared" si="7"/>
        <v>92227</v>
      </c>
      <c r="K32" s="39">
        <f t="shared" si="7"/>
        <v>18752</v>
      </c>
      <c r="L32" s="39">
        <f t="shared" si="7"/>
        <v>470</v>
      </c>
      <c r="M32" s="40" t="s">
        <v>6</v>
      </c>
      <c r="N32" s="37"/>
      <c r="R32" s="14"/>
      <c r="S32" s="14"/>
      <c r="T32" s="14"/>
      <c r="U32" s="14"/>
      <c r="V32" s="14"/>
    </row>
    <row r="33" spans="1:22" ht="30" customHeight="1">
      <c r="A33" s="30">
        <f>SUM(B33:C33)</f>
        <v>155167</v>
      </c>
      <c r="B33" s="41">
        <f>SUM('[1]9'!$C$47)</f>
        <v>39903</v>
      </c>
      <c r="C33" s="41">
        <f>SUM(D33:E33)</f>
        <v>115264</v>
      </c>
      <c r="D33" s="41">
        <f>SUM('[1]9'!$F$46)</f>
        <v>67575</v>
      </c>
      <c r="E33" s="45">
        <f>SUM('[1]9'!$K$46)</f>
        <v>47689</v>
      </c>
      <c r="F33" s="46">
        <f>SUM('[5]9'!$C$20)</f>
        <v>3393</v>
      </c>
      <c r="G33" s="35">
        <f>SUM([2]الفجيرة!Q43)</f>
        <v>70</v>
      </c>
      <c r="H33" s="46">
        <v>8</v>
      </c>
      <c r="I33" s="46">
        <v>1635</v>
      </c>
      <c r="J33" s="35">
        <f>SUM([2]الفجيرة!N43)</f>
        <v>45004</v>
      </c>
      <c r="K33" s="35">
        <f>SUM([2]الفجيرة!K43)</f>
        <v>11644</v>
      </c>
      <c r="L33" s="34">
        <v>219</v>
      </c>
      <c r="M33" s="42" t="s">
        <v>22</v>
      </c>
      <c r="N33" s="37" t="s">
        <v>23</v>
      </c>
      <c r="R33" s="14"/>
      <c r="S33" s="14"/>
      <c r="T33" s="14"/>
      <c r="U33" s="14"/>
      <c r="V33" s="14"/>
    </row>
    <row r="34" spans="1:22" ht="30" customHeight="1">
      <c r="A34" s="30">
        <f>SUM(B34:C34)</f>
        <v>148697</v>
      </c>
      <c r="B34" s="41">
        <f>SUM('[1]9'!$S$47)</f>
        <v>75390</v>
      </c>
      <c r="C34" s="41">
        <f>SUM(D34:E34)</f>
        <v>73307</v>
      </c>
      <c r="D34" s="41">
        <f>SUM('[1]9'!$V$46)</f>
        <v>70129</v>
      </c>
      <c r="E34" s="33">
        <f>SUM('[1]9'!$AA$46)</f>
        <v>3178</v>
      </c>
      <c r="F34" s="46">
        <f>SUM('[5]9'!$X$20)</f>
        <v>832</v>
      </c>
      <c r="G34" s="35">
        <f>SUM([2]الفجيرة!H43)</f>
        <v>31</v>
      </c>
      <c r="H34" s="46">
        <v>3</v>
      </c>
      <c r="I34" s="46">
        <v>833</v>
      </c>
      <c r="J34" s="35">
        <f>SUM([2]الفجيرة!E43)</f>
        <v>21604</v>
      </c>
      <c r="K34" s="35">
        <f>SUM([2]الفجيرة!B43)</f>
        <v>5441</v>
      </c>
      <c r="L34" s="34">
        <v>91</v>
      </c>
      <c r="M34" s="42" t="s">
        <v>24</v>
      </c>
      <c r="N34" s="37"/>
      <c r="R34" s="14"/>
      <c r="S34" s="14"/>
      <c r="T34" s="14"/>
      <c r="U34" s="14"/>
      <c r="V34" s="14"/>
    </row>
    <row r="35" spans="1:22" ht="30.75" customHeight="1">
      <c r="A35" s="30">
        <f>SUM(B35:C35)</f>
        <v>37517</v>
      </c>
      <c r="B35" s="41">
        <f>SUM('[1]9'!$AI$47)</f>
        <v>16236</v>
      </c>
      <c r="C35" s="41">
        <f>SUM(D35:E35)</f>
        <v>21281</v>
      </c>
      <c r="D35" s="41">
        <f>SUM('[1]9'!$AL$46)</f>
        <v>7100</v>
      </c>
      <c r="E35" s="33">
        <f>SUM('[1]9'!$AQ$46)</f>
        <v>14181</v>
      </c>
      <c r="F35" s="46">
        <v>0</v>
      </c>
      <c r="G35" s="35">
        <f>SUM([2]الفجيرة!Z43)</f>
        <v>0</v>
      </c>
      <c r="H35" s="46">
        <v>0</v>
      </c>
      <c r="I35" s="46">
        <v>0</v>
      </c>
      <c r="J35" s="35">
        <f>SUM([2]الفجيرة!W43)</f>
        <v>1949</v>
      </c>
      <c r="K35" s="35">
        <f>SUM([2]الفجيرة!T43)</f>
        <v>790</v>
      </c>
      <c r="L35" s="34">
        <v>24</v>
      </c>
      <c r="M35" s="42" t="s">
        <v>25</v>
      </c>
      <c r="N35" s="37"/>
      <c r="R35" s="14"/>
      <c r="S35" s="14"/>
      <c r="T35" s="14"/>
      <c r="U35" s="14"/>
      <c r="V35" s="14"/>
    </row>
    <row r="36" spans="1:22" ht="26.1" customHeight="1">
      <c r="A36" s="30">
        <f t="shared" ref="A36:L36" si="8">SUM(A33:A35)</f>
        <v>341381</v>
      </c>
      <c r="B36" s="30">
        <f>SUM(B33:B35)</f>
        <v>131529</v>
      </c>
      <c r="C36" s="16">
        <f>SUM(C33:C35)</f>
        <v>209852</v>
      </c>
      <c r="D36" s="17">
        <f>SUM(D33:D35)</f>
        <v>144804</v>
      </c>
      <c r="E36" s="17">
        <f>SUM(E33:E35)</f>
        <v>65048</v>
      </c>
      <c r="F36" s="17">
        <v>4225</v>
      </c>
      <c r="G36" s="17">
        <f t="shared" si="8"/>
        <v>101</v>
      </c>
      <c r="H36" s="17">
        <f>SUM(H33:H35)</f>
        <v>11</v>
      </c>
      <c r="I36" s="17">
        <f t="shared" si="8"/>
        <v>2468</v>
      </c>
      <c r="J36" s="17">
        <f t="shared" si="8"/>
        <v>68557</v>
      </c>
      <c r="K36" s="17">
        <f t="shared" si="8"/>
        <v>17875</v>
      </c>
      <c r="L36" s="39">
        <f t="shared" si="8"/>
        <v>334</v>
      </c>
      <c r="M36" s="40" t="s">
        <v>6</v>
      </c>
      <c r="N36" s="37"/>
      <c r="R36" s="14"/>
      <c r="S36" s="14"/>
      <c r="T36" s="14"/>
      <c r="U36" s="14"/>
      <c r="V36" s="14"/>
    </row>
    <row r="37" spans="1:22" ht="26.1" customHeight="1">
      <c r="A37" s="53">
        <f t="shared" ref="A37:K37" si="9">SUM(A17+A24+A26+A32+A36)</f>
        <v>1503728</v>
      </c>
      <c r="B37" s="30">
        <f t="shared" si="9"/>
        <v>641332</v>
      </c>
      <c r="C37" s="16">
        <f t="shared" si="9"/>
        <v>862396</v>
      </c>
      <c r="D37" s="17">
        <f t="shared" si="9"/>
        <v>601345</v>
      </c>
      <c r="E37" s="17">
        <f t="shared" si="9"/>
        <v>261051</v>
      </c>
      <c r="F37" s="17">
        <v>24247</v>
      </c>
      <c r="G37" s="17">
        <f t="shared" si="9"/>
        <v>852</v>
      </c>
      <c r="H37" s="17">
        <f t="shared" si="9"/>
        <v>81</v>
      </c>
      <c r="I37" s="17">
        <f t="shared" si="9"/>
        <v>9816</v>
      </c>
      <c r="J37" s="54">
        <f t="shared" si="9"/>
        <v>365878</v>
      </c>
      <c r="K37" s="17">
        <f t="shared" si="9"/>
        <v>79639</v>
      </c>
      <c r="L37" s="17">
        <f>SUM(L17+L24+L26+L32+L36)</f>
        <v>1849</v>
      </c>
      <c r="M37" s="55" t="s">
        <v>26</v>
      </c>
      <c r="N37" s="55"/>
      <c r="R37" s="14"/>
      <c r="S37" s="15"/>
      <c r="T37" s="14"/>
      <c r="U37" s="14"/>
      <c r="V37" s="14"/>
    </row>
    <row r="38" spans="1:22" ht="26.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2" ht="28.5" customHeight="1">
      <c r="A39" s="4"/>
      <c r="B39" s="5"/>
      <c r="C39" s="5"/>
      <c r="D39" s="5"/>
      <c r="E39" s="4"/>
      <c r="F39" s="4"/>
      <c r="G39" s="3"/>
      <c r="H39" s="3"/>
      <c r="I39" s="3"/>
      <c r="J39" s="3"/>
      <c r="K39" s="3"/>
      <c r="L39" s="3"/>
      <c r="M39" s="3"/>
      <c r="N39" s="3"/>
    </row>
    <row r="40" spans="1:22" ht="30.75" customHeight="1">
      <c r="A40" s="18"/>
      <c r="B40" s="19"/>
      <c r="C40" s="19"/>
      <c r="D40" s="19"/>
      <c r="E40" s="19"/>
      <c r="F40" s="20"/>
      <c r="G40" s="6"/>
      <c r="H40" s="6"/>
      <c r="I40" s="6"/>
      <c r="J40" s="6"/>
      <c r="K40" s="6"/>
      <c r="L40" s="6"/>
      <c r="M40" s="7"/>
      <c r="N40" s="7"/>
    </row>
    <row r="41" spans="1:22" ht="26.1" customHeight="1">
      <c r="A41" s="8"/>
      <c r="B41" s="8"/>
      <c r="C41" s="8"/>
      <c r="D41" s="8"/>
      <c r="E41" s="8"/>
      <c r="F41" s="20"/>
    </row>
    <row r="42" spans="1:22" ht="26.1" customHeight="1">
      <c r="A42" s="10"/>
      <c r="B42" s="10"/>
      <c r="C42" s="10"/>
      <c r="D42" s="10"/>
      <c r="E42" s="10"/>
      <c r="F42" s="10"/>
      <c r="M42" s="1" t="s">
        <v>27</v>
      </c>
    </row>
    <row r="43" spans="1:22" ht="26.1" customHeight="1">
      <c r="A43" s="10"/>
      <c r="B43" s="10"/>
      <c r="C43" s="10"/>
      <c r="D43" s="10"/>
      <c r="E43" s="10"/>
      <c r="F43" s="10"/>
    </row>
    <row r="44" spans="1:22" ht="18" customHeight="1">
      <c r="A44" s="10"/>
      <c r="B44" s="10"/>
      <c r="C44" s="10"/>
      <c r="D44" s="10"/>
      <c r="E44" s="10"/>
      <c r="F44" s="10"/>
    </row>
    <row r="45" spans="1:22" ht="18" customHeight="1">
      <c r="A45" s="10"/>
      <c r="B45" s="10"/>
      <c r="C45" s="10"/>
      <c r="D45" s="10"/>
      <c r="E45" s="10"/>
      <c r="F45" s="10"/>
    </row>
    <row r="46" spans="1:22" ht="18" customHeight="1">
      <c r="A46" s="10"/>
      <c r="B46" s="10"/>
      <c r="C46" s="10"/>
      <c r="D46" s="10"/>
      <c r="E46" s="10"/>
      <c r="F46" s="10"/>
    </row>
    <row r="47" spans="1:22" ht="18" customHeight="1">
      <c r="A47" s="10"/>
      <c r="B47" s="10"/>
      <c r="C47" s="10"/>
      <c r="D47" s="10"/>
      <c r="E47" s="10"/>
      <c r="F47" s="10"/>
    </row>
    <row r="48" spans="1:22" ht="18" customHeight="1">
      <c r="A48" s="10"/>
      <c r="B48" s="10"/>
      <c r="C48" s="10"/>
      <c r="D48" s="10"/>
      <c r="E48" s="10"/>
      <c r="F48" s="10"/>
    </row>
    <row r="49" spans="1:10" ht="18" customHeight="1">
      <c r="A49" s="10"/>
      <c r="B49" s="10"/>
      <c r="C49" s="10"/>
      <c r="D49" s="10"/>
      <c r="E49" s="10"/>
      <c r="F49" s="10"/>
    </row>
    <row r="50" spans="1:10" ht="20.25" customHeight="1">
      <c r="A50" s="10"/>
      <c r="B50" s="10"/>
      <c r="C50" s="10"/>
      <c r="D50" s="10"/>
      <c r="E50" s="10"/>
      <c r="F50" s="10"/>
    </row>
    <row r="51" spans="1:10" ht="20.25" customHeight="1">
      <c r="A51" s="10"/>
      <c r="B51" s="10"/>
      <c r="C51" s="10"/>
      <c r="D51" s="10"/>
      <c r="E51" s="10"/>
      <c r="F51" s="10"/>
    </row>
    <row r="52" spans="1:10" ht="18" customHeight="1">
      <c r="A52" s="10"/>
      <c r="B52" s="10"/>
      <c r="C52" s="10"/>
      <c r="D52" s="10"/>
      <c r="E52" s="10"/>
      <c r="F52" s="10"/>
    </row>
    <row r="53" spans="1:10" ht="18" customHeight="1">
      <c r="A53" s="10"/>
      <c r="B53" s="10"/>
      <c r="C53" s="10"/>
      <c r="D53" s="10"/>
      <c r="E53" s="10"/>
      <c r="F53" s="10"/>
    </row>
    <row r="54" spans="1:10" ht="18" customHeight="1">
      <c r="A54" s="10"/>
      <c r="B54" s="10"/>
      <c r="C54" s="10"/>
      <c r="D54" s="10"/>
      <c r="E54" s="10"/>
      <c r="F54" s="10"/>
    </row>
    <row r="55" spans="1:10" ht="18" customHeight="1">
      <c r="A55" s="11"/>
      <c r="B55" s="11"/>
      <c r="C55" s="11"/>
      <c r="D55" s="11"/>
      <c r="E55" s="11"/>
      <c r="F55" s="11"/>
    </row>
    <row r="56" spans="1:10" ht="23.25" customHeight="1">
      <c r="J56" s="1"/>
    </row>
    <row r="57" spans="1:10" ht="24" customHeight="1">
      <c r="J57" s="1"/>
    </row>
    <row r="58" spans="1:10" ht="18" customHeight="1">
      <c r="J58" s="1"/>
    </row>
    <row r="59" spans="1:10" ht="18" customHeight="1">
      <c r="J59" s="1"/>
    </row>
    <row r="60" spans="1:10" ht="18" customHeight="1">
      <c r="J60" s="1"/>
    </row>
    <row r="61" spans="1:10" ht="18" customHeight="1">
      <c r="J61" s="1"/>
    </row>
    <row r="62" spans="1:10" ht="18" customHeight="1">
      <c r="J62" s="1"/>
    </row>
    <row r="63" spans="1:10" ht="18" customHeight="1">
      <c r="J63" s="1"/>
    </row>
    <row r="64" spans="1:10" ht="18" customHeight="1">
      <c r="J64" s="1"/>
    </row>
    <row r="65" spans="10:10" ht="18" customHeight="1">
      <c r="J65" s="1"/>
    </row>
    <row r="66" spans="10:10" ht="18" customHeight="1">
      <c r="J66" s="1"/>
    </row>
    <row r="67" spans="10:10" ht="18" customHeight="1">
      <c r="J67" s="1"/>
    </row>
    <row r="68" spans="10:10" ht="18" customHeight="1">
      <c r="J68" s="1"/>
    </row>
    <row r="69" spans="10:10" ht="18" customHeight="1">
      <c r="J69" s="1"/>
    </row>
    <row r="70" spans="10:10" ht="18" customHeight="1">
      <c r="J70" s="1"/>
    </row>
    <row r="71" spans="10:10" ht="18" customHeight="1">
      <c r="J71" s="1"/>
    </row>
    <row r="72" spans="10:10" ht="18" customHeight="1">
      <c r="J72" s="1"/>
    </row>
    <row r="73" spans="10:10" ht="18" customHeight="1">
      <c r="J73" s="1"/>
    </row>
    <row r="74" spans="10:10" ht="18" customHeight="1">
      <c r="J74" s="1"/>
    </row>
    <row r="75" spans="10:10" ht="18" customHeight="1">
      <c r="J75" s="1"/>
    </row>
    <row r="76" spans="10:10" ht="18" customHeight="1">
      <c r="J76" s="1"/>
    </row>
    <row r="77" spans="10:10" ht="18" customHeight="1">
      <c r="J77" s="1"/>
    </row>
    <row r="78" spans="10:10" ht="18" customHeight="1">
      <c r="J78" s="1"/>
    </row>
    <row r="79" spans="10:10" ht="18" customHeight="1">
      <c r="J79" s="1"/>
    </row>
    <row r="80" spans="10:10" ht="18" customHeight="1">
      <c r="J80" s="1"/>
    </row>
    <row r="81" spans="10:10" ht="18" customHeight="1">
      <c r="J81" s="1"/>
    </row>
    <row r="82" spans="10:10" ht="18" customHeight="1">
      <c r="J82" s="1"/>
    </row>
    <row r="83" spans="10:10" ht="18" customHeight="1">
      <c r="J83" s="1"/>
    </row>
    <row r="84" spans="10:10" ht="18" customHeight="1">
      <c r="J84" s="1"/>
    </row>
    <row r="85" spans="10:10" ht="18" customHeight="1">
      <c r="J85" s="1"/>
    </row>
    <row r="86" spans="10:10" ht="18" customHeight="1">
      <c r="J86" s="1"/>
    </row>
    <row r="87" spans="10:10" ht="18" customHeight="1">
      <c r="J87" s="1"/>
    </row>
    <row r="88" spans="10:10" ht="18" customHeight="1">
      <c r="J88" s="1"/>
    </row>
    <row r="89" spans="10:10" ht="18" customHeight="1">
      <c r="J89" s="1"/>
    </row>
    <row r="90" spans="10:10" ht="18" customHeight="1">
      <c r="J90" s="1"/>
    </row>
    <row r="91" spans="10:10" ht="18" customHeight="1">
      <c r="J91" s="1"/>
    </row>
    <row r="92" spans="10:10" ht="18" customHeight="1">
      <c r="J92" s="1"/>
    </row>
    <row r="93" spans="10:10" ht="18" customHeight="1">
      <c r="J93" s="1"/>
    </row>
    <row r="94" spans="10:10" ht="18" customHeight="1">
      <c r="J94" s="1"/>
    </row>
    <row r="95" spans="10:10" ht="18" customHeight="1">
      <c r="J95" s="1"/>
    </row>
    <row r="96" spans="10:10" ht="18" customHeight="1">
      <c r="J96" s="1"/>
    </row>
    <row r="97" spans="10:10" ht="18" customHeight="1">
      <c r="J97" s="1"/>
    </row>
    <row r="98" spans="10:10" ht="18" customHeight="1">
      <c r="J98" s="1"/>
    </row>
    <row r="99" spans="10:10" ht="18" customHeight="1">
      <c r="J99" s="1"/>
    </row>
    <row r="100" spans="10:10" ht="18" customHeight="1">
      <c r="J100" s="1"/>
    </row>
    <row r="101" spans="10:10" ht="18" customHeight="1">
      <c r="J101" s="1"/>
    </row>
    <row r="102" spans="10:10" ht="18" customHeight="1">
      <c r="J102" s="1"/>
    </row>
    <row r="103" spans="10:10" ht="18" customHeight="1">
      <c r="J103" s="1"/>
    </row>
    <row r="104" spans="10:10" ht="18" customHeight="1">
      <c r="J104" s="1"/>
    </row>
    <row r="105" spans="10:10" ht="18" customHeight="1">
      <c r="J105" s="1"/>
    </row>
    <row r="106" spans="10:10" ht="18" customHeight="1">
      <c r="J106" s="1"/>
    </row>
    <row r="107" spans="10:10" ht="18" customHeight="1">
      <c r="J107" s="1"/>
    </row>
    <row r="108" spans="10:10" ht="18" customHeight="1"/>
    <row r="109" spans="10:10" ht="18" customHeight="1"/>
    <row r="110" spans="10:10" ht="18" customHeight="1"/>
  </sheetData>
  <mergeCells count="28">
    <mergeCell ref="G12:G14"/>
    <mergeCell ref="A9:N9"/>
    <mergeCell ref="A1:N8"/>
    <mergeCell ref="A10:N10"/>
    <mergeCell ref="A11:N11"/>
    <mergeCell ref="E13:E14"/>
    <mergeCell ref="D13:D14"/>
    <mergeCell ref="C13:C14"/>
    <mergeCell ref="N15:N17"/>
    <mergeCell ref="N18:N24"/>
    <mergeCell ref="N25:N26"/>
    <mergeCell ref="N12:N14"/>
    <mergeCell ref="A13:A14"/>
    <mergeCell ref="B13:B14"/>
    <mergeCell ref="H13:H14"/>
    <mergeCell ref="I13:I14"/>
    <mergeCell ref="H12:I12"/>
    <mergeCell ref="J12:J14"/>
    <mergeCell ref="K12:K14"/>
    <mergeCell ref="L12:L14"/>
    <mergeCell ref="M12:M14"/>
    <mergeCell ref="A12:E12"/>
    <mergeCell ref="F12:F14"/>
    <mergeCell ref="A40:E40"/>
    <mergeCell ref="F40:F41"/>
    <mergeCell ref="N27:N32"/>
    <mergeCell ref="N33:N36"/>
    <mergeCell ref="M37:N37"/>
  </mergeCells>
  <printOptions horizontalCentered="1"/>
  <pageMargins left="0" right="0" top="0" bottom="0" header="0" footer="0"/>
  <pageSetup paperSize="9" scale="32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TWUZXU4UYYY7-944396957-36704</_dlc_DocId>
    <_dlc_DocIdUrl xmlns="a5cd8edf-193d-454e-be79-0a753d5be6e1">
      <Url>http://localhost/_layouts/15/DocIdRedir.aspx?ID=TWUZXU4UYYY7-944396957-36704</Url>
      <Description>TWUZXU4UYYY7-944396957-36704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038A167-41AF-4BD1-B008-D2853BF4934E}"/>
</file>

<file path=customXml/itemProps2.xml><?xml version="1.0" encoding="utf-8"?>
<ds:datastoreItem xmlns:ds="http://schemas.openxmlformats.org/officeDocument/2006/customXml" ds:itemID="{D0D5184C-5B0A-4A66-82DB-19579EB11B8E}"/>
</file>

<file path=customXml/itemProps3.xml><?xml version="1.0" encoding="utf-8"?>
<ds:datastoreItem xmlns:ds="http://schemas.openxmlformats.org/officeDocument/2006/customXml" ds:itemID="{CBDA5F94-99C2-4793-88BE-EE775201AB28}"/>
</file>

<file path=customXml/itemProps4.xml><?xml version="1.0" encoding="utf-8"?>
<ds:datastoreItem xmlns:ds="http://schemas.openxmlformats.org/officeDocument/2006/customXml" ds:itemID="{249B4FA1-CB2C-4009-A5D2-D8CF166FC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2020-11-28T09:46:35Z</cp:lastPrinted>
  <dcterms:created xsi:type="dcterms:W3CDTF">2020-11-19T05:35:02Z</dcterms:created>
  <dcterms:modified xsi:type="dcterms:W3CDTF">2020-12-29T06:02:21Z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7ef49100-640a-4754-987a-1cfb4ac4cccc</vt:lpwstr>
  </property>
</Properties>
</file>